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1984" windowHeight="21768" activeTab="0"/>
  </bookViews>
  <sheets>
    <sheet name="Daily" sheetId="1" r:id="rId1"/>
    <sheet name="Weekly" sheetId="2" r:id="rId2"/>
  </sheets>
  <definedNames>
    <definedName name="import" localSheetId="0">'Daily'!#REF!</definedName>
    <definedName name="import_1" localSheetId="0">'Daily'!#REF!</definedName>
    <definedName name="import_2" localSheetId="0">'Daily'!#REF!</definedName>
    <definedName name="import_3" localSheetId="0">'Daily'!#REF!</definedName>
    <definedName name="import_4" localSheetId="0">'Daily'!#REF!</definedName>
    <definedName name="import_5" localSheetId="0">'Daily'!#REF!</definedName>
    <definedName name="import_6" localSheetId="0">'Daily'!#REF!</definedName>
    <definedName name="import_7" localSheetId="0">'Daily'!#REF!</definedName>
    <definedName name="import_8" localSheetId="0">'Daily'!#REF!</definedName>
    <definedName name="import_9" localSheetId="0">'Daily'!#REF!</definedName>
  </definedNames>
  <calcPr fullCalcOnLoad="1"/>
</workbook>
</file>

<file path=xl/sharedStrings.xml><?xml version="1.0" encoding="utf-8"?>
<sst xmlns="http://schemas.openxmlformats.org/spreadsheetml/2006/main" count="59" uniqueCount="18">
  <si>
    <t>Total</t>
  </si>
  <si>
    <t>B</t>
  </si>
  <si>
    <t>N</t>
  </si>
  <si>
    <t>TestBot</t>
  </si>
  <si>
    <t>GitLab CI</t>
  </si>
  <si>
    <t>S</t>
  </si>
  <si>
    <t>E</t>
  </si>
  <si>
    <t>?</t>
  </si>
  <si>
    <t>F</t>
  </si>
  <si>
    <t>D</t>
  </si>
  <si>
    <t>Success</t>
  </si>
  <si>
    <t>Merge date</t>
  </si>
  <si>
    <t>O</t>
  </si>
  <si>
    <t>False positive rate</t>
  </si>
  <si>
    <t>Adjusted</t>
  </si>
  <si>
    <t>Raw</t>
  </si>
  <si>
    <t>Delta</t>
  </si>
  <si>
    <t>Merge week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</si>
</sst>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yyyy\-mm\-dd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14"/>
      <name val="Arial"/>
      <family val="2"/>
    </font>
    <font>
      <sz val="10.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FF0000"/>
      </font>
      <border/>
    </dxf>
    <dxf>
      <font>
        <color rgb="FFC0C0C0"/>
      </font>
      <border/>
    </dxf>
    <dxf>
      <font>
        <color rgb="FFFFFFFF"/>
      </font>
      <border/>
    </dxf>
    <dxf>
      <font>
        <b val="0"/>
        <i val="0"/>
        <color rgb="FFFF99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9905"/>
          <c:h val="1"/>
        </c:manualLayout>
      </c:layout>
      <c:scatterChart>
        <c:scatterStyle val="lineMarker"/>
        <c:varyColors val="0"/>
        <c:ser>
          <c:idx val="0"/>
          <c:order val="0"/>
          <c:tx>
            <c:v>TestBot FP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66"/>
                </a:solidFill>
                <a:prstDash val="sysDot"/>
              </a:ln>
            </c:spPr>
            <c:trendlineType val="movingAvg"/>
            <c:period val="5"/>
          </c:trendline>
          <c:xVal>
            <c:strRef>
              <c:f>Daily!$A$3:$A$58</c:f>
              <c:strCache/>
            </c:strRef>
          </c:xVal>
          <c:yVal>
            <c:numRef>
              <c:f>Daily!$L$3:$L$58</c:f>
              <c:numCache/>
            </c:numRef>
          </c:yVal>
          <c:smooth val="0"/>
        </c:ser>
        <c:ser>
          <c:idx val="1"/>
          <c:order val="1"/>
          <c:tx>
            <c:v>GitLab CI FP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FF"/>
                </a:solidFill>
                <a:prstDash val="sysDot"/>
              </a:ln>
            </c:spPr>
            <c:trendlineType val="movingAvg"/>
            <c:period val="5"/>
          </c:trendline>
          <c:xVal>
            <c:strRef>
              <c:f>Daily!$A$3:$A$58</c:f>
              <c:strCache/>
            </c:strRef>
          </c:xVal>
          <c:yVal>
            <c:numRef>
              <c:f>Daily!$X$3:$X$58</c:f>
              <c:numCache/>
            </c:numRef>
          </c:yVal>
          <c:smooth val="0"/>
        </c:ser>
        <c:axId val="30999297"/>
        <c:axId val="10558218"/>
      </c:scatterChart>
      <c:val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58218"/>
        <c:crosses val="autoZero"/>
        <c:crossBetween val="midCat"/>
        <c:dispUnits/>
      </c:valAx>
      <c:valAx>
        <c:axId val="105582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99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25"/>
          <c:y val="0.0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9025"/>
          <c:h val="0.9845"/>
        </c:manualLayout>
      </c:layout>
      <c:lineChart>
        <c:grouping val="standard"/>
        <c:varyColors val="0"/>
        <c:ser>
          <c:idx val="0"/>
          <c:order val="0"/>
          <c:tx>
            <c:v>TestBot FP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Weekly!$A$3:$A$29</c:f>
              <c:strCache/>
            </c:strRef>
          </c:cat>
          <c:val>
            <c:numRef>
              <c:f>Weekly!$L$3:$L$29</c:f>
              <c:numCache/>
            </c:numRef>
          </c:val>
          <c:smooth val="0"/>
        </c:ser>
        <c:ser>
          <c:idx val="1"/>
          <c:order val="1"/>
          <c:tx>
            <c:v>GitLab CI FP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Weekly!$A$3:$A$29</c:f>
              <c:strCache/>
            </c:strRef>
          </c:cat>
          <c:val>
            <c:numRef>
              <c:f>Weekly!$X$3:$X$29</c:f>
              <c:numCache/>
            </c:numRef>
          </c:val>
          <c:smooth val="0"/>
        </c:ser>
        <c:marker val="1"/>
        <c:axId val="27915099"/>
        <c:axId val="49909300"/>
      </c:lineChart>
      <c:date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09300"/>
        <c:crosses val="autoZero"/>
        <c:auto val="0"/>
        <c:noMultiLvlLbl val="0"/>
      </c:dateAx>
      <c:valAx>
        <c:axId val="49909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5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0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0</xdr:rowOff>
    </xdr:from>
    <xdr:to>
      <xdr:col>27</xdr:col>
      <xdr:colOff>0</xdr:colOff>
      <xdr:row>57</xdr:row>
      <xdr:rowOff>9525</xdr:rowOff>
    </xdr:to>
    <xdr:graphicFrame>
      <xdr:nvGraphicFramePr>
        <xdr:cNvPr id="1" name="Chart 3"/>
        <xdr:cNvGraphicFramePr/>
      </xdr:nvGraphicFramePr>
      <xdr:xfrm>
        <a:off x="19050" y="4695825"/>
        <a:ext cx="84963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25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9525" y="1781175"/>
        <a:ext cx="8429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workbookViewId="0" topLeftCell="A1">
      <selection activeCell="K3" sqref="K3"/>
    </sheetView>
  </sheetViews>
  <sheetFormatPr defaultColWidth="11.421875" defaultRowHeight="12.75"/>
  <cols>
    <col min="1" max="1" width="10.140625" style="0" customWidth="1"/>
    <col min="2" max="10" width="2.7109375" style="0" customWidth="1"/>
    <col min="11" max="11" width="4.421875" style="0" customWidth="1"/>
    <col min="12" max="13" width="7.7109375" style="0" customWidth="1"/>
    <col min="14" max="14" width="8.8515625" style="0" bestFit="1" customWidth="1"/>
    <col min="15" max="22" width="2.7109375" style="0" customWidth="1"/>
    <col min="23" max="23" width="4.421875" style="0" customWidth="1"/>
    <col min="24" max="25" width="7.7109375" style="0" customWidth="1"/>
  </cols>
  <sheetData>
    <row r="1" spans="1:26" ht="12.75">
      <c r="A1" s="12" t="s">
        <v>11</v>
      </c>
      <c r="B1" s="2" t="s">
        <v>3</v>
      </c>
      <c r="C1" s="2"/>
      <c r="D1" s="2"/>
      <c r="E1" s="2"/>
      <c r="F1" s="2"/>
      <c r="G1" s="2"/>
      <c r="H1" s="2"/>
      <c r="I1" s="2"/>
      <c r="J1" s="2"/>
      <c r="K1" s="2"/>
      <c r="L1" s="10" t="s">
        <v>13</v>
      </c>
      <c r="M1" s="11"/>
      <c r="N1" s="2" t="s">
        <v>4</v>
      </c>
      <c r="O1" s="2"/>
      <c r="P1" s="2"/>
      <c r="Q1" s="2"/>
      <c r="R1" s="2"/>
      <c r="S1" s="2"/>
      <c r="T1" s="2"/>
      <c r="U1" s="2"/>
      <c r="V1" s="2"/>
      <c r="W1" s="2"/>
      <c r="X1" s="10" t="s">
        <v>13</v>
      </c>
      <c r="Y1" s="11"/>
      <c r="Z1" t="s">
        <v>16</v>
      </c>
    </row>
    <row r="2" spans="1:25" ht="12.75">
      <c r="A2" s="12"/>
      <c r="B2" t="s">
        <v>10</v>
      </c>
      <c r="C2" t="s">
        <v>2</v>
      </c>
      <c r="D2" t="s">
        <v>8</v>
      </c>
      <c r="E2" t="s">
        <v>1</v>
      </c>
      <c r="F2" t="s">
        <v>9</v>
      </c>
      <c r="G2" t="s">
        <v>12</v>
      </c>
      <c r="H2" t="s">
        <v>6</v>
      </c>
      <c r="I2" t="s">
        <v>5</v>
      </c>
      <c r="J2" t="s">
        <v>7</v>
      </c>
      <c r="K2" t="s">
        <v>0</v>
      </c>
      <c r="L2" s="16" t="s">
        <v>14</v>
      </c>
      <c r="M2" s="17" t="s">
        <v>15</v>
      </c>
      <c r="N2" t="s">
        <v>10</v>
      </c>
      <c r="O2" t="s">
        <v>2</v>
      </c>
      <c r="P2" t="s">
        <v>8</v>
      </c>
      <c r="Q2" t="s">
        <v>1</v>
      </c>
      <c r="R2" t="s">
        <v>9</v>
      </c>
      <c r="S2" t="s">
        <v>12</v>
      </c>
      <c r="T2" t="s">
        <v>6</v>
      </c>
      <c r="U2" t="s">
        <v>5</v>
      </c>
      <c r="V2" t="s">
        <v>7</v>
      </c>
      <c r="W2" t="s">
        <v>0</v>
      </c>
      <c r="X2" s="16" t="s">
        <v>14</v>
      </c>
      <c r="Y2" s="17" t="s">
        <v>15</v>
      </c>
    </row>
    <row r="3" spans="1:27" ht="12.75">
      <c r="A3" s="15">
        <v>44879</v>
      </c>
      <c r="B3" s="3">
        <v>8</v>
      </c>
      <c r="C3" s="5">
        <v>0</v>
      </c>
      <c r="D3" s="8">
        <v>7</v>
      </c>
      <c r="E3" s="4">
        <v>0</v>
      </c>
      <c r="F3" s="5">
        <v>0</v>
      </c>
      <c r="G3" s="6">
        <v>9</v>
      </c>
      <c r="H3" s="7">
        <v>0</v>
      </c>
      <c r="I3" s="3">
        <v>0</v>
      </c>
      <c r="J3" s="3">
        <v>0</v>
      </c>
      <c r="K3" s="3">
        <v>24</v>
      </c>
      <c r="L3" s="13">
        <f aca="true" t="shared" si="0" ref="L3:L23">D3/K3</f>
        <v>0.2916666666666667</v>
      </c>
      <c r="M3" s="14">
        <f aca="true" t="shared" si="1" ref="M3:M23">(K3-B3)/K3</f>
        <v>0.6666666666666666</v>
      </c>
      <c r="N3" s="3">
        <v>10</v>
      </c>
      <c r="O3" s="5">
        <v>0</v>
      </c>
      <c r="P3" s="8">
        <v>3</v>
      </c>
      <c r="Q3" s="4">
        <v>0</v>
      </c>
      <c r="R3" s="5">
        <v>0</v>
      </c>
      <c r="S3" s="6">
        <v>11</v>
      </c>
      <c r="T3" s="7">
        <v>0</v>
      </c>
      <c r="U3" s="3">
        <v>0</v>
      </c>
      <c r="V3" s="3">
        <v>0</v>
      </c>
      <c r="W3" s="3">
        <v>24</v>
      </c>
      <c r="X3" s="13">
        <f aca="true" t="shared" si="2" ref="X3:X23">P3/W3</f>
        <v>0.125</v>
      </c>
      <c r="Y3" s="14">
        <f>(W3-N3)/W3</f>
        <v>0.5833333333333334</v>
      </c>
      <c r="Z3" s="1">
        <f aca="true" t="shared" si="3" ref="Z3:Z23">L3-X3</f>
        <v>0.16666666666666669</v>
      </c>
      <c r="AA3" s="1">
        <f aca="true" t="shared" si="4" ref="AA3:AA23">M3-Y3</f>
        <v>0.08333333333333326</v>
      </c>
    </row>
    <row r="4" spans="1:27" ht="12.75">
      <c r="A4" s="15">
        <v>44880</v>
      </c>
      <c r="B4" s="3">
        <v>2</v>
      </c>
      <c r="C4" s="5">
        <v>0</v>
      </c>
      <c r="D4" s="8">
        <v>4</v>
      </c>
      <c r="E4" s="4">
        <v>0</v>
      </c>
      <c r="F4" s="5">
        <v>0</v>
      </c>
      <c r="G4" s="6">
        <v>3</v>
      </c>
      <c r="H4" s="7">
        <v>1</v>
      </c>
      <c r="I4" s="3">
        <v>0</v>
      </c>
      <c r="J4" s="3">
        <v>0</v>
      </c>
      <c r="K4" s="3">
        <v>10</v>
      </c>
      <c r="L4" s="13">
        <f t="shared" si="0"/>
        <v>0.4</v>
      </c>
      <c r="M4" s="14">
        <f t="shared" si="1"/>
        <v>0.8</v>
      </c>
      <c r="N4" s="3">
        <v>5</v>
      </c>
      <c r="O4" s="5">
        <v>0</v>
      </c>
      <c r="P4" s="8">
        <v>1</v>
      </c>
      <c r="Q4" s="4">
        <v>0</v>
      </c>
      <c r="R4" s="5">
        <v>0</v>
      </c>
      <c r="S4" s="6">
        <v>4</v>
      </c>
      <c r="T4" s="7">
        <v>0</v>
      </c>
      <c r="U4" s="3">
        <v>0</v>
      </c>
      <c r="V4" s="3">
        <v>0</v>
      </c>
      <c r="W4" s="3">
        <v>10</v>
      </c>
      <c r="X4" s="13">
        <f t="shared" si="2"/>
        <v>0.1</v>
      </c>
      <c r="Y4" s="14">
        <f aca="true" t="shared" si="5" ref="Y4:Y23">(W4-N4)/W4</f>
        <v>0.5</v>
      </c>
      <c r="Z4" s="1">
        <f t="shared" si="3"/>
        <v>0.30000000000000004</v>
      </c>
      <c r="AA4" s="1">
        <f t="shared" si="4"/>
        <v>0.30000000000000004</v>
      </c>
    </row>
    <row r="5" spans="1:27" ht="12.75">
      <c r="A5" s="15">
        <v>44881</v>
      </c>
      <c r="B5" s="3">
        <v>15</v>
      </c>
      <c r="C5" s="5">
        <v>0</v>
      </c>
      <c r="D5" s="8">
        <v>4</v>
      </c>
      <c r="E5" s="4">
        <v>0</v>
      </c>
      <c r="F5" s="5">
        <v>0</v>
      </c>
      <c r="G5" s="6">
        <v>0</v>
      </c>
      <c r="H5" s="7">
        <v>0</v>
      </c>
      <c r="I5" s="3">
        <v>0</v>
      </c>
      <c r="J5" s="3">
        <v>0</v>
      </c>
      <c r="K5" s="3">
        <v>19</v>
      </c>
      <c r="L5" s="13">
        <f t="shared" si="0"/>
        <v>0.21052631578947367</v>
      </c>
      <c r="M5" s="14">
        <f t="shared" si="1"/>
        <v>0.21052631578947367</v>
      </c>
      <c r="N5" s="3">
        <v>17</v>
      </c>
      <c r="O5" s="5">
        <v>0</v>
      </c>
      <c r="P5" s="8">
        <v>0</v>
      </c>
      <c r="Q5" s="4">
        <v>0</v>
      </c>
      <c r="R5" s="5">
        <v>0</v>
      </c>
      <c r="S5" s="6">
        <v>2</v>
      </c>
      <c r="T5" s="7">
        <v>0</v>
      </c>
      <c r="U5" s="3">
        <v>0</v>
      </c>
      <c r="V5" s="3">
        <v>0</v>
      </c>
      <c r="W5" s="3">
        <v>19</v>
      </c>
      <c r="X5" s="13">
        <f t="shared" si="2"/>
        <v>0</v>
      </c>
      <c r="Y5" s="14">
        <f t="shared" si="5"/>
        <v>0.10526315789473684</v>
      </c>
      <c r="Z5" s="1">
        <f t="shared" si="3"/>
        <v>0.21052631578947367</v>
      </c>
      <c r="AA5" s="1">
        <f t="shared" si="4"/>
        <v>0.10526315789473684</v>
      </c>
    </row>
    <row r="6" spans="1:27" ht="12.75">
      <c r="A6" s="15">
        <v>44882</v>
      </c>
      <c r="B6" s="3">
        <v>15</v>
      </c>
      <c r="C6" s="5">
        <v>0</v>
      </c>
      <c r="D6" s="8">
        <v>5</v>
      </c>
      <c r="E6" s="4">
        <v>2</v>
      </c>
      <c r="F6" s="5">
        <v>0</v>
      </c>
      <c r="G6" s="6">
        <v>0</v>
      </c>
      <c r="H6" s="7">
        <v>1</v>
      </c>
      <c r="I6" s="3">
        <v>0</v>
      </c>
      <c r="J6" s="3">
        <v>0</v>
      </c>
      <c r="K6" s="3">
        <v>23</v>
      </c>
      <c r="L6" s="13">
        <f t="shared" si="0"/>
        <v>0.21739130434782608</v>
      </c>
      <c r="M6" s="14">
        <f t="shared" si="1"/>
        <v>0.34782608695652173</v>
      </c>
      <c r="N6" s="3">
        <v>21</v>
      </c>
      <c r="O6" s="5">
        <v>0</v>
      </c>
      <c r="P6" s="8">
        <v>2</v>
      </c>
      <c r="Q6" s="4">
        <v>0</v>
      </c>
      <c r="R6" s="5">
        <v>0</v>
      </c>
      <c r="S6" s="6">
        <v>0</v>
      </c>
      <c r="T6" s="7">
        <v>0</v>
      </c>
      <c r="U6" s="3">
        <v>0</v>
      </c>
      <c r="V6" s="3">
        <v>0</v>
      </c>
      <c r="W6" s="3">
        <v>23</v>
      </c>
      <c r="X6" s="13">
        <f t="shared" si="2"/>
        <v>0.08695652173913043</v>
      </c>
      <c r="Y6" s="14">
        <f t="shared" si="5"/>
        <v>0.08695652173913043</v>
      </c>
      <c r="Z6" s="1">
        <f t="shared" si="3"/>
        <v>0.13043478260869565</v>
      </c>
      <c r="AA6" s="1">
        <f t="shared" si="4"/>
        <v>0.2608695652173913</v>
      </c>
    </row>
    <row r="7" spans="1:27" ht="12.75">
      <c r="A7" s="15">
        <v>44883</v>
      </c>
      <c r="B7" s="3">
        <v>6</v>
      </c>
      <c r="C7" s="9">
        <v>1</v>
      </c>
      <c r="D7" s="8">
        <v>1</v>
      </c>
      <c r="E7" s="4">
        <v>0</v>
      </c>
      <c r="F7" s="5">
        <v>10</v>
      </c>
      <c r="G7" s="6">
        <v>0</v>
      </c>
      <c r="H7" s="7">
        <v>1</v>
      </c>
      <c r="I7" s="3">
        <v>0</v>
      </c>
      <c r="J7" s="3">
        <v>1</v>
      </c>
      <c r="K7" s="3">
        <v>20</v>
      </c>
      <c r="L7" s="13">
        <f t="shared" si="0"/>
        <v>0.05</v>
      </c>
      <c r="M7" s="14">
        <f t="shared" si="1"/>
        <v>0.7</v>
      </c>
      <c r="N7" s="3">
        <v>17</v>
      </c>
      <c r="O7" s="5">
        <v>0</v>
      </c>
      <c r="P7" s="8">
        <v>2</v>
      </c>
      <c r="Q7" s="4">
        <v>0</v>
      </c>
      <c r="R7" s="5">
        <v>0</v>
      </c>
      <c r="S7" s="6">
        <v>1</v>
      </c>
      <c r="T7" s="7">
        <v>0</v>
      </c>
      <c r="U7" s="3">
        <v>0</v>
      </c>
      <c r="V7" s="3">
        <v>0</v>
      </c>
      <c r="W7" s="3">
        <v>20</v>
      </c>
      <c r="X7" s="13">
        <f t="shared" si="2"/>
        <v>0.1</v>
      </c>
      <c r="Y7" s="14">
        <f t="shared" si="5"/>
        <v>0.15</v>
      </c>
      <c r="Z7" s="1">
        <f t="shared" si="3"/>
        <v>-0.05</v>
      </c>
      <c r="AA7" s="1">
        <f t="shared" si="4"/>
        <v>0.5499999999999999</v>
      </c>
    </row>
    <row r="8" spans="1:27" ht="12.75">
      <c r="A8" s="15">
        <v>44886</v>
      </c>
      <c r="B8" s="3">
        <v>4</v>
      </c>
      <c r="C8" s="5">
        <v>0</v>
      </c>
      <c r="D8" s="8">
        <v>2</v>
      </c>
      <c r="E8" s="4">
        <v>0</v>
      </c>
      <c r="F8" s="5">
        <v>13</v>
      </c>
      <c r="G8" s="6">
        <v>0</v>
      </c>
      <c r="H8" s="7">
        <v>0</v>
      </c>
      <c r="I8" s="3">
        <v>1</v>
      </c>
      <c r="J8" s="3">
        <v>0</v>
      </c>
      <c r="K8" s="3">
        <v>20</v>
      </c>
      <c r="L8" s="13">
        <f t="shared" si="0"/>
        <v>0.1</v>
      </c>
      <c r="M8" s="14">
        <f t="shared" si="1"/>
        <v>0.8</v>
      </c>
      <c r="N8" s="3">
        <v>18</v>
      </c>
      <c r="O8" s="5">
        <v>0</v>
      </c>
      <c r="P8" s="8">
        <v>2</v>
      </c>
      <c r="Q8" s="4">
        <v>0</v>
      </c>
      <c r="R8" s="5">
        <v>0</v>
      </c>
      <c r="S8" s="6">
        <v>0</v>
      </c>
      <c r="T8" s="7">
        <v>0</v>
      </c>
      <c r="U8" s="3">
        <v>0</v>
      </c>
      <c r="V8" s="3">
        <v>0</v>
      </c>
      <c r="W8" s="3">
        <v>20</v>
      </c>
      <c r="X8" s="13">
        <f t="shared" si="2"/>
        <v>0.1</v>
      </c>
      <c r="Y8" s="14">
        <f t="shared" si="5"/>
        <v>0.1</v>
      </c>
      <c r="Z8" s="1">
        <f t="shared" si="3"/>
        <v>0</v>
      </c>
      <c r="AA8" s="1">
        <f t="shared" si="4"/>
        <v>0.7000000000000001</v>
      </c>
    </row>
    <row r="9" spans="1:27" ht="12.75">
      <c r="A9" s="15">
        <v>44887</v>
      </c>
      <c r="B9" s="3">
        <v>13</v>
      </c>
      <c r="C9" s="5">
        <v>0</v>
      </c>
      <c r="D9" s="8">
        <v>1</v>
      </c>
      <c r="E9" s="4">
        <v>1</v>
      </c>
      <c r="F9" s="5">
        <v>10</v>
      </c>
      <c r="G9" s="6">
        <v>0</v>
      </c>
      <c r="H9" s="7">
        <v>0</v>
      </c>
      <c r="I9" s="3">
        <v>3</v>
      </c>
      <c r="J9" s="3">
        <v>0</v>
      </c>
      <c r="K9" s="3">
        <v>28</v>
      </c>
      <c r="L9" s="13">
        <f t="shared" si="0"/>
        <v>0.03571428571428571</v>
      </c>
      <c r="M9" s="14">
        <f t="shared" si="1"/>
        <v>0.5357142857142857</v>
      </c>
      <c r="N9" s="3">
        <v>25</v>
      </c>
      <c r="O9" s="5">
        <v>0</v>
      </c>
      <c r="P9" s="8">
        <v>3</v>
      </c>
      <c r="Q9" s="4">
        <v>0</v>
      </c>
      <c r="R9" s="5">
        <v>0</v>
      </c>
      <c r="S9" s="6">
        <v>0</v>
      </c>
      <c r="T9" s="7">
        <v>0</v>
      </c>
      <c r="U9" s="3">
        <v>0</v>
      </c>
      <c r="V9" s="3">
        <v>0</v>
      </c>
      <c r="W9" s="3">
        <v>28</v>
      </c>
      <c r="X9" s="13">
        <f t="shared" si="2"/>
        <v>0.10714285714285714</v>
      </c>
      <c r="Y9" s="14">
        <f t="shared" si="5"/>
        <v>0.10714285714285714</v>
      </c>
      <c r="Z9" s="1">
        <f t="shared" si="3"/>
        <v>-0.07142857142857142</v>
      </c>
      <c r="AA9" s="1">
        <f t="shared" si="4"/>
        <v>0.42857142857142855</v>
      </c>
    </row>
    <row r="10" spans="1:27" ht="12.75">
      <c r="A10" s="15">
        <v>44888</v>
      </c>
      <c r="B10" s="3">
        <v>15</v>
      </c>
      <c r="C10" s="5">
        <v>0</v>
      </c>
      <c r="D10" s="8">
        <v>0</v>
      </c>
      <c r="E10" s="4">
        <v>0</v>
      </c>
      <c r="F10" s="5">
        <v>4</v>
      </c>
      <c r="G10" s="6">
        <v>0</v>
      </c>
      <c r="H10" s="7">
        <v>2</v>
      </c>
      <c r="I10" s="3">
        <v>1</v>
      </c>
      <c r="J10" s="3">
        <v>0</v>
      </c>
      <c r="K10" s="3">
        <v>22</v>
      </c>
      <c r="L10" s="13">
        <f t="shared" si="0"/>
        <v>0</v>
      </c>
      <c r="M10" s="14">
        <f t="shared" si="1"/>
        <v>0.3181818181818182</v>
      </c>
      <c r="N10" s="3">
        <v>7</v>
      </c>
      <c r="O10" s="5">
        <v>0</v>
      </c>
      <c r="P10" s="8">
        <v>8</v>
      </c>
      <c r="Q10" s="4">
        <v>0</v>
      </c>
      <c r="R10" s="5">
        <v>7</v>
      </c>
      <c r="S10" s="6">
        <v>0</v>
      </c>
      <c r="T10" s="7">
        <v>0</v>
      </c>
      <c r="U10" s="3">
        <v>0</v>
      </c>
      <c r="V10" s="3">
        <v>0</v>
      </c>
      <c r="W10" s="3">
        <v>22</v>
      </c>
      <c r="X10" s="13">
        <f t="shared" si="2"/>
        <v>0.36363636363636365</v>
      </c>
      <c r="Y10" s="14">
        <f t="shared" si="5"/>
        <v>0.6818181818181818</v>
      </c>
      <c r="Z10" s="1">
        <f t="shared" si="3"/>
        <v>-0.36363636363636365</v>
      </c>
      <c r="AA10" s="1">
        <f t="shared" si="4"/>
        <v>-0.3636363636363636</v>
      </c>
    </row>
    <row r="11" spans="1:27" ht="12.75">
      <c r="A11" s="15">
        <v>44889</v>
      </c>
      <c r="B11" s="3">
        <v>6</v>
      </c>
      <c r="C11" s="5">
        <v>0</v>
      </c>
      <c r="D11" s="8">
        <v>2</v>
      </c>
      <c r="E11" s="4">
        <v>0</v>
      </c>
      <c r="F11" s="5">
        <v>2</v>
      </c>
      <c r="G11" s="6">
        <v>0</v>
      </c>
      <c r="H11" s="7">
        <v>0</v>
      </c>
      <c r="I11" s="3">
        <v>0</v>
      </c>
      <c r="J11" s="3">
        <v>0</v>
      </c>
      <c r="K11" s="3">
        <v>10</v>
      </c>
      <c r="L11" s="13">
        <f t="shared" si="0"/>
        <v>0.2</v>
      </c>
      <c r="M11" s="14">
        <f t="shared" si="1"/>
        <v>0.4</v>
      </c>
      <c r="N11" s="3">
        <v>7</v>
      </c>
      <c r="O11" s="5">
        <v>0</v>
      </c>
      <c r="P11" s="8">
        <v>3</v>
      </c>
      <c r="Q11" s="4">
        <v>0</v>
      </c>
      <c r="R11" s="5">
        <v>0</v>
      </c>
      <c r="S11" s="6">
        <v>0</v>
      </c>
      <c r="T11" s="7">
        <v>0</v>
      </c>
      <c r="U11" s="3">
        <v>0</v>
      </c>
      <c r="V11" s="3">
        <v>0</v>
      </c>
      <c r="W11" s="3">
        <v>10</v>
      </c>
      <c r="X11" s="13">
        <f t="shared" si="2"/>
        <v>0.3</v>
      </c>
      <c r="Y11" s="14">
        <f t="shared" si="5"/>
        <v>0.3</v>
      </c>
      <c r="Z11" s="1">
        <f t="shared" si="3"/>
        <v>-0.09999999999999998</v>
      </c>
      <c r="AA11" s="1">
        <f t="shared" si="4"/>
        <v>0.10000000000000003</v>
      </c>
    </row>
    <row r="12" spans="1:27" ht="12.75">
      <c r="A12" s="15">
        <v>44891</v>
      </c>
      <c r="B12" s="3">
        <v>6</v>
      </c>
      <c r="C12" s="5">
        <v>0</v>
      </c>
      <c r="D12" s="8">
        <v>2</v>
      </c>
      <c r="E12" s="4">
        <v>0</v>
      </c>
      <c r="F12" s="5">
        <v>0</v>
      </c>
      <c r="G12" s="6">
        <v>0</v>
      </c>
      <c r="H12" s="7">
        <v>0</v>
      </c>
      <c r="I12" s="3">
        <v>0</v>
      </c>
      <c r="J12" s="3">
        <v>0</v>
      </c>
      <c r="K12" s="3">
        <v>8</v>
      </c>
      <c r="L12" s="13">
        <f t="shared" si="0"/>
        <v>0.25</v>
      </c>
      <c r="M12" s="14">
        <f t="shared" si="1"/>
        <v>0.25</v>
      </c>
      <c r="N12" s="3">
        <v>5</v>
      </c>
      <c r="O12" s="5">
        <v>0</v>
      </c>
      <c r="P12" s="8">
        <v>3</v>
      </c>
      <c r="Q12" s="4">
        <v>0</v>
      </c>
      <c r="R12" s="5">
        <v>0</v>
      </c>
      <c r="S12" s="6">
        <v>0</v>
      </c>
      <c r="T12" s="7">
        <v>0</v>
      </c>
      <c r="U12" s="3">
        <v>0</v>
      </c>
      <c r="V12" s="3">
        <v>0</v>
      </c>
      <c r="W12" s="3">
        <v>8</v>
      </c>
      <c r="X12" s="13">
        <f t="shared" si="2"/>
        <v>0.375</v>
      </c>
      <c r="Y12" s="14">
        <f t="shared" si="5"/>
        <v>0.375</v>
      </c>
      <c r="Z12" s="1">
        <f t="shared" si="3"/>
        <v>-0.125</v>
      </c>
      <c r="AA12" s="1">
        <f t="shared" si="4"/>
        <v>-0.125</v>
      </c>
    </row>
    <row r="13" spans="1:27" ht="12.75">
      <c r="A13" s="15">
        <v>44893</v>
      </c>
      <c r="B13" s="3">
        <v>11</v>
      </c>
      <c r="C13" s="5">
        <v>0</v>
      </c>
      <c r="D13" s="8">
        <v>3</v>
      </c>
      <c r="E13" s="4">
        <v>0</v>
      </c>
      <c r="F13" s="5">
        <v>0</v>
      </c>
      <c r="G13" s="6">
        <v>0</v>
      </c>
      <c r="H13" s="7">
        <v>1</v>
      </c>
      <c r="I13" s="3">
        <v>0</v>
      </c>
      <c r="J13" s="3">
        <v>0</v>
      </c>
      <c r="K13" s="3">
        <v>15</v>
      </c>
      <c r="L13" s="13">
        <f t="shared" si="0"/>
        <v>0.2</v>
      </c>
      <c r="M13" s="14">
        <f t="shared" si="1"/>
        <v>0.26666666666666666</v>
      </c>
      <c r="N13" s="3">
        <v>10</v>
      </c>
      <c r="O13" s="5">
        <v>0</v>
      </c>
      <c r="P13" s="8">
        <v>5</v>
      </c>
      <c r="Q13" s="4">
        <v>0</v>
      </c>
      <c r="R13" s="5">
        <v>0</v>
      </c>
      <c r="S13" s="6">
        <v>0</v>
      </c>
      <c r="T13" s="7">
        <v>0</v>
      </c>
      <c r="U13" s="3">
        <v>0</v>
      </c>
      <c r="V13" s="3">
        <v>0</v>
      </c>
      <c r="W13" s="3">
        <v>15</v>
      </c>
      <c r="X13" s="13">
        <f t="shared" si="2"/>
        <v>0.3333333333333333</v>
      </c>
      <c r="Y13" s="14">
        <f t="shared" si="5"/>
        <v>0.3333333333333333</v>
      </c>
      <c r="Z13" s="1">
        <f t="shared" si="3"/>
        <v>-0.1333333333333333</v>
      </c>
      <c r="AA13" s="1">
        <f t="shared" si="4"/>
        <v>-0.06666666666666665</v>
      </c>
    </row>
    <row r="14" spans="1:27" ht="12.75">
      <c r="A14" s="15">
        <v>44894</v>
      </c>
      <c r="B14" s="3">
        <v>10</v>
      </c>
      <c r="C14" s="5">
        <v>0</v>
      </c>
      <c r="D14" s="8">
        <v>5</v>
      </c>
      <c r="E14" s="4">
        <v>0</v>
      </c>
      <c r="F14" s="5">
        <v>0</v>
      </c>
      <c r="G14" s="6">
        <v>2</v>
      </c>
      <c r="H14" s="7">
        <v>0</v>
      </c>
      <c r="I14" s="3">
        <v>0</v>
      </c>
      <c r="J14" s="3">
        <v>0</v>
      </c>
      <c r="K14" s="3">
        <v>17</v>
      </c>
      <c r="L14" s="13">
        <f t="shared" si="0"/>
        <v>0.29411764705882354</v>
      </c>
      <c r="M14" s="14">
        <f t="shared" si="1"/>
        <v>0.4117647058823529</v>
      </c>
      <c r="N14" s="3">
        <v>9</v>
      </c>
      <c r="O14" s="5">
        <v>0</v>
      </c>
      <c r="P14" s="8">
        <v>4</v>
      </c>
      <c r="Q14" s="4">
        <v>0</v>
      </c>
      <c r="R14" s="5">
        <v>0</v>
      </c>
      <c r="S14" s="6">
        <v>4</v>
      </c>
      <c r="T14" s="7">
        <v>0</v>
      </c>
      <c r="U14" s="3">
        <v>0</v>
      </c>
      <c r="V14" s="3">
        <v>0</v>
      </c>
      <c r="W14" s="3">
        <v>17</v>
      </c>
      <c r="X14" s="13">
        <f t="shared" si="2"/>
        <v>0.23529411764705882</v>
      </c>
      <c r="Y14" s="14">
        <f t="shared" si="5"/>
        <v>0.47058823529411764</v>
      </c>
      <c r="Z14" s="1">
        <f t="shared" si="3"/>
        <v>0.05882352941176472</v>
      </c>
      <c r="AA14" s="1">
        <f t="shared" si="4"/>
        <v>-0.05882352941176472</v>
      </c>
    </row>
    <row r="15" spans="1:27" ht="12.75">
      <c r="A15" s="15">
        <v>44895</v>
      </c>
      <c r="B15" s="3">
        <v>15</v>
      </c>
      <c r="C15" s="5">
        <v>0</v>
      </c>
      <c r="D15" s="8">
        <v>4</v>
      </c>
      <c r="E15" s="4">
        <v>0</v>
      </c>
      <c r="F15" s="5">
        <v>0</v>
      </c>
      <c r="G15" s="6">
        <v>1</v>
      </c>
      <c r="H15" s="7">
        <v>1</v>
      </c>
      <c r="I15" s="3">
        <v>0</v>
      </c>
      <c r="J15" s="3">
        <v>0</v>
      </c>
      <c r="K15" s="3">
        <v>21</v>
      </c>
      <c r="L15" s="13">
        <f t="shared" si="0"/>
        <v>0.19047619047619047</v>
      </c>
      <c r="M15" s="14">
        <f t="shared" si="1"/>
        <v>0.2857142857142857</v>
      </c>
      <c r="N15" s="3">
        <v>14</v>
      </c>
      <c r="O15" s="5">
        <v>0</v>
      </c>
      <c r="P15" s="8">
        <v>7</v>
      </c>
      <c r="Q15" s="4">
        <v>0</v>
      </c>
      <c r="R15" s="5">
        <v>0</v>
      </c>
      <c r="S15" s="6">
        <v>0</v>
      </c>
      <c r="T15" s="7">
        <v>0</v>
      </c>
      <c r="U15" s="3">
        <v>0</v>
      </c>
      <c r="V15" s="3">
        <v>0</v>
      </c>
      <c r="W15" s="3">
        <v>21</v>
      </c>
      <c r="X15" s="13">
        <f t="shared" si="2"/>
        <v>0.3333333333333333</v>
      </c>
      <c r="Y15" s="14">
        <f t="shared" si="5"/>
        <v>0.3333333333333333</v>
      </c>
      <c r="Z15" s="1">
        <f t="shared" si="3"/>
        <v>-0.14285714285714285</v>
      </c>
      <c r="AA15" s="1">
        <f t="shared" si="4"/>
        <v>-0.047619047619047616</v>
      </c>
    </row>
    <row r="16" spans="1:27" ht="12.75">
      <c r="A16" s="15">
        <v>44896</v>
      </c>
      <c r="B16" s="3">
        <v>19</v>
      </c>
      <c r="C16" s="5">
        <v>0</v>
      </c>
      <c r="D16" s="8">
        <v>2</v>
      </c>
      <c r="E16" s="4">
        <v>0</v>
      </c>
      <c r="F16" s="5">
        <v>0</v>
      </c>
      <c r="G16" s="6">
        <v>0</v>
      </c>
      <c r="H16" s="7">
        <v>0</v>
      </c>
      <c r="I16" s="3">
        <v>0</v>
      </c>
      <c r="J16" s="3">
        <v>0</v>
      </c>
      <c r="K16" s="3">
        <v>21</v>
      </c>
      <c r="L16" s="13">
        <f t="shared" si="0"/>
        <v>0.09523809523809523</v>
      </c>
      <c r="M16" s="14">
        <f t="shared" si="1"/>
        <v>0.09523809523809523</v>
      </c>
      <c r="N16" s="3">
        <v>15</v>
      </c>
      <c r="O16" s="5">
        <v>0</v>
      </c>
      <c r="P16" s="8">
        <v>5</v>
      </c>
      <c r="Q16" s="4">
        <v>0</v>
      </c>
      <c r="R16" s="5">
        <v>0</v>
      </c>
      <c r="S16" s="6">
        <v>1</v>
      </c>
      <c r="T16" s="7">
        <v>0</v>
      </c>
      <c r="U16" s="3">
        <v>0</v>
      </c>
      <c r="V16" s="3">
        <v>0</v>
      </c>
      <c r="W16" s="3">
        <v>21</v>
      </c>
      <c r="X16" s="13">
        <f t="shared" si="2"/>
        <v>0.23809523809523808</v>
      </c>
      <c r="Y16" s="14">
        <f t="shared" si="5"/>
        <v>0.2857142857142857</v>
      </c>
      <c r="Z16" s="1">
        <f t="shared" si="3"/>
        <v>-0.14285714285714285</v>
      </c>
      <c r="AA16" s="1">
        <f t="shared" si="4"/>
        <v>-0.19047619047619047</v>
      </c>
    </row>
    <row r="17" spans="1:27" ht="12.75">
      <c r="A17" s="15">
        <v>44897</v>
      </c>
      <c r="B17" s="3">
        <v>21</v>
      </c>
      <c r="C17" s="5">
        <v>0</v>
      </c>
      <c r="D17" s="8">
        <v>0</v>
      </c>
      <c r="E17" s="4">
        <v>0</v>
      </c>
      <c r="F17" s="5">
        <v>0</v>
      </c>
      <c r="G17" s="6">
        <v>0</v>
      </c>
      <c r="H17" s="7">
        <v>0</v>
      </c>
      <c r="I17" s="3">
        <v>0</v>
      </c>
      <c r="J17" s="3">
        <v>0</v>
      </c>
      <c r="K17" s="3">
        <v>21</v>
      </c>
      <c r="L17" s="13">
        <f t="shared" si="0"/>
        <v>0</v>
      </c>
      <c r="M17" s="14">
        <f t="shared" si="1"/>
        <v>0</v>
      </c>
      <c r="N17" s="3">
        <v>15</v>
      </c>
      <c r="O17" s="5">
        <v>0</v>
      </c>
      <c r="P17" s="8">
        <v>6</v>
      </c>
      <c r="Q17" s="4">
        <v>0</v>
      </c>
      <c r="R17" s="5">
        <v>0</v>
      </c>
      <c r="S17" s="6">
        <v>0</v>
      </c>
      <c r="T17" s="7">
        <v>0</v>
      </c>
      <c r="U17" s="3">
        <v>0</v>
      </c>
      <c r="V17" s="3">
        <v>0</v>
      </c>
      <c r="W17" s="3">
        <v>21</v>
      </c>
      <c r="X17" s="13">
        <f t="shared" si="2"/>
        <v>0.2857142857142857</v>
      </c>
      <c r="Y17" s="14">
        <f t="shared" si="5"/>
        <v>0.2857142857142857</v>
      </c>
      <c r="Z17" s="1">
        <f t="shared" si="3"/>
        <v>-0.2857142857142857</v>
      </c>
      <c r="AA17" s="1">
        <f t="shared" si="4"/>
        <v>-0.2857142857142857</v>
      </c>
    </row>
    <row r="18" spans="1:27" ht="12.75">
      <c r="A18" s="15">
        <v>44900</v>
      </c>
      <c r="B18" s="3">
        <v>21</v>
      </c>
      <c r="C18" s="5">
        <v>0</v>
      </c>
      <c r="D18" s="8">
        <v>2</v>
      </c>
      <c r="E18" s="4">
        <v>0</v>
      </c>
      <c r="F18" s="5">
        <v>0</v>
      </c>
      <c r="G18" s="6">
        <v>0</v>
      </c>
      <c r="H18" s="7">
        <v>0</v>
      </c>
      <c r="I18" s="3">
        <v>0</v>
      </c>
      <c r="J18" s="3">
        <v>0</v>
      </c>
      <c r="K18" s="3">
        <v>23</v>
      </c>
      <c r="L18" s="13">
        <f t="shared" si="0"/>
        <v>0.08695652173913043</v>
      </c>
      <c r="M18" s="14">
        <f t="shared" si="1"/>
        <v>0.08695652173913043</v>
      </c>
      <c r="N18" s="3">
        <v>17</v>
      </c>
      <c r="O18" s="5">
        <v>0</v>
      </c>
      <c r="P18" s="8">
        <v>6</v>
      </c>
      <c r="Q18" s="4">
        <v>0</v>
      </c>
      <c r="R18" s="5">
        <v>0</v>
      </c>
      <c r="S18" s="6">
        <v>0</v>
      </c>
      <c r="T18" s="7">
        <v>0</v>
      </c>
      <c r="U18" s="3">
        <v>0</v>
      </c>
      <c r="V18" s="3">
        <v>0</v>
      </c>
      <c r="W18" s="3">
        <v>23</v>
      </c>
      <c r="X18" s="13">
        <f t="shared" si="2"/>
        <v>0.2608695652173913</v>
      </c>
      <c r="Y18" s="14">
        <f t="shared" si="5"/>
        <v>0.2608695652173913</v>
      </c>
      <c r="Z18" s="1">
        <f t="shared" si="3"/>
        <v>-0.17391304347826086</v>
      </c>
      <c r="AA18" s="1">
        <f t="shared" si="4"/>
        <v>-0.17391304347826086</v>
      </c>
    </row>
    <row r="19" spans="1:27" ht="12.75">
      <c r="A19" s="15">
        <v>44901</v>
      </c>
      <c r="B19" s="3">
        <v>19</v>
      </c>
      <c r="C19" s="5">
        <v>0</v>
      </c>
      <c r="D19" s="8">
        <v>3</v>
      </c>
      <c r="E19" s="4">
        <v>0</v>
      </c>
      <c r="F19" s="5">
        <v>0</v>
      </c>
      <c r="G19" s="6">
        <v>0</v>
      </c>
      <c r="H19" s="7">
        <v>0</v>
      </c>
      <c r="I19" s="3">
        <v>0</v>
      </c>
      <c r="J19" s="3">
        <v>0</v>
      </c>
      <c r="K19" s="3">
        <v>22</v>
      </c>
      <c r="L19" s="13">
        <f t="shared" si="0"/>
        <v>0.13636363636363635</v>
      </c>
      <c r="M19" s="14">
        <f t="shared" si="1"/>
        <v>0.13636363636363635</v>
      </c>
      <c r="N19" s="3">
        <v>18</v>
      </c>
      <c r="O19" s="5">
        <v>0</v>
      </c>
      <c r="P19" s="8">
        <v>4</v>
      </c>
      <c r="Q19" s="4">
        <v>0</v>
      </c>
      <c r="R19" s="5">
        <v>0</v>
      </c>
      <c r="S19" s="6">
        <v>0</v>
      </c>
      <c r="T19" s="7">
        <v>0</v>
      </c>
      <c r="U19" s="3">
        <v>0</v>
      </c>
      <c r="V19" s="3">
        <v>0</v>
      </c>
      <c r="W19" s="3">
        <v>22</v>
      </c>
      <c r="X19" s="13">
        <f t="shared" si="2"/>
        <v>0.18181818181818182</v>
      </c>
      <c r="Y19" s="14">
        <f t="shared" si="5"/>
        <v>0.18181818181818182</v>
      </c>
      <c r="Z19" s="1">
        <f t="shared" si="3"/>
        <v>-0.04545454545454547</v>
      </c>
      <c r="AA19" s="1">
        <f t="shared" si="4"/>
        <v>-0.04545454545454547</v>
      </c>
    </row>
    <row r="20" spans="1:27" ht="12.75">
      <c r="A20" s="15">
        <v>44902</v>
      </c>
      <c r="B20" s="3">
        <v>8</v>
      </c>
      <c r="C20" s="5">
        <v>0</v>
      </c>
      <c r="D20" s="8">
        <v>2</v>
      </c>
      <c r="E20" s="4">
        <v>1</v>
      </c>
      <c r="F20" s="5">
        <v>0</v>
      </c>
      <c r="G20" s="6">
        <v>7</v>
      </c>
      <c r="H20" s="7">
        <v>0</v>
      </c>
      <c r="I20" s="3">
        <v>1</v>
      </c>
      <c r="J20" s="3">
        <v>0</v>
      </c>
      <c r="K20" s="3">
        <v>19</v>
      </c>
      <c r="L20" s="13">
        <f t="shared" si="0"/>
        <v>0.10526315789473684</v>
      </c>
      <c r="M20" s="14">
        <f t="shared" si="1"/>
        <v>0.5789473684210527</v>
      </c>
      <c r="N20" s="3">
        <v>0</v>
      </c>
      <c r="O20" s="5">
        <v>0</v>
      </c>
      <c r="P20" s="8">
        <v>3</v>
      </c>
      <c r="Q20" s="4">
        <v>0</v>
      </c>
      <c r="R20" s="5">
        <v>0</v>
      </c>
      <c r="S20" s="6">
        <v>16</v>
      </c>
      <c r="T20" s="7">
        <v>0</v>
      </c>
      <c r="U20" s="3">
        <v>0</v>
      </c>
      <c r="V20" s="3">
        <v>0</v>
      </c>
      <c r="W20" s="3">
        <v>19</v>
      </c>
      <c r="X20" s="13">
        <f t="shared" si="2"/>
        <v>0.15789473684210525</v>
      </c>
      <c r="Y20" s="14">
        <f t="shared" si="5"/>
        <v>1</v>
      </c>
      <c r="Z20" s="1">
        <f t="shared" si="3"/>
        <v>-0.05263157894736842</v>
      </c>
      <c r="AA20" s="1">
        <f t="shared" si="4"/>
        <v>-0.42105263157894735</v>
      </c>
    </row>
    <row r="21" spans="1:27" ht="12.75">
      <c r="A21" s="15">
        <v>44903</v>
      </c>
      <c r="B21" s="3">
        <v>16</v>
      </c>
      <c r="C21" s="5">
        <v>0</v>
      </c>
      <c r="D21" s="8">
        <v>1</v>
      </c>
      <c r="E21" s="4">
        <v>0</v>
      </c>
      <c r="F21" s="5">
        <v>0</v>
      </c>
      <c r="G21" s="6">
        <v>0</v>
      </c>
      <c r="H21" s="7">
        <v>0</v>
      </c>
      <c r="I21" s="3">
        <v>0</v>
      </c>
      <c r="J21" s="3">
        <v>0</v>
      </c>
      <c r="K21" s="3">
        <v>17</v>
      </c>
      <c r="L21" s="13">
        <f t="shared" si="0"/>
        <v>0.058823529411764705</v>
      </c>
      <c r="M21" s="14">
        <f t="shared" si="1"/>
        <v>0.058823529411764705</v>
      </c>
      <c r="N21" s="3">
        <v>1</v>
      </c>
      <c r="O21" s="5">
        <v>0</v>
      </c>
      <c r="P21" s="8">
        <v>4</v>
      </c>
      <c r="Q21" s="4">
        <v>0</v>
      </c>
      <c r="R21" s="5">
        <v>0</v>
      </c>
      <c r="S21" s="6">
        <v>12</v>
      </c>
      <c r="T21" s="7">
        <v>0</v>
      </c>
      <c r="U21" s="3">
        <v>0</v>
      </c>
      <c r="V21" s="3">
        <v>0</v>
      </c>
      <c r="W21" s="3">
        <v>17</v>
      </c>
      <c r="X21" s="13">
        <f t="shared" si="2"/>
        <v>0.23529411764705882</v>
      </c>
      <c r="Y21" s="14">
        <f t="shared" si="5"/>
        <v>0.9411764705882353</v>
      </c>
      <c r="Z21" s="1">
        <f t="shared" si="3"/>
        <v>-0.1764705882352941</v>
      </c>
      <c r="AA21" s="1">
        <f t="shared" si="4"/>
        <v>-0.8823529411764706</v>
      </c>
    </row>
    <row r="22" spans="1:27" ht="12.75">
      <c r="A22" s="15">
        <v>44904</v>
      </c>
      <c r="B22" s="3">
        <v>12</v>
      </c>
      <c r="C22" s="5">
        <v>0</v>
      </c>
      <c r="D22" s="8">
        <v>0</v>
      </c>
      <c r="E22" s="4">
        <v>0</v>
      </c>
      <c r="F22" s="5">
        <v>0</v>
      </c>
      <c r="G22" s="6">
        <v>1</v>
      </c>
      <c r="H22" s="7">
        <v>0</v>
      </c>
      <c r="I22" s="3">
        <v>0</v>
      </c>
      <c r="J22" s="3">
        <v>0</v>
      </c>
      <c r="K22" s="3">
        <v>13</v>
      </c>
      <c r="L22" s="13">
        <f t="shared" si="0"/>
        <v>0</v>
      </c>
      <c r="M22" s="14">
        <f t="shared" si="1"/>
        <v>0.07692307692307693</v>
      </c>
      <c r="N22" s="3">
        <v>4</v>
      </c>
      <c r="O22" s="5">
        <v>0</v>
      </c>
      <c r="P22" s="8">
        <v>6</v>
      </c>
      <c r="Q22" s="4">
        <v>0</v>
      </c>
      <c r="R22" s="5">
        <v>0</v>
      </c>
      <c r="S22" s="6">
        <v>3</v>
      </c>
      <c r="T22" s="7">
        <v>0</v>
      </c>
      <c r="U22" s="3">
        <v>0</v>
      </c>
      <c r="V22" s="3">
        <v>0</v>
      </c>
      <c r="W22" s="3">
        <v>13</v>
      </c>
      <c r="X22" s="13">
        <f t="shared" si="2"/>
        <v>0.46153846153846156</v>
      </c>
      <c r="Y22" s="14">
        <f>(W22-N22)/W22</f>
        <v>0.6923076923076923</v>
      </c>
      <c r="Z22" s="1">
        <f t="shared" si="3"/>
        <v>-0.46153846153846156</v>
      </c>
      <c r="AA22" s="1">
        <f t="shared" si="4"/>
        <v>-0.6153846153846154</v>
      </c>
    </row>
    <row r="23" spans="1:27" ht="12.75">
      <c r="A23" s="15">
        <v>44907</v>
      </c>
      <c r="B23" s="3">
        <v>9</v>
      </c>
      <c r="C23" s="5">
        <v>0</v>
      </c>
      <c r="D23" s="8">
        <v>0</v>
      </c>
      <c r="E23" s="4">
        <v>0</v>
      </c>
      <c r="F23" s="5">
        <v>0</v>
      </c>
      <c r="G23" s="6">
        <v>0</v>
      </c>
      <c r="H23" s="7">
        <v>0</v>
      </c>
      <c r="I23" s="3">
        <v>0</v>
      </c>
      <c r="J23" s="3">
        <v>0</v>
      </c>
      <c r="K23" s="3">
        <v>9</v>
      </c>
      <c r="L23" s="13">
        <f>D23/K23</f>
        <v>0</v>
      </c>
      <c r="M23" s="14">
        <f t="shared" si="1"/>
        <v>0</v>
      </c>
      <c r="N23" s="3">
        <v>9</v>
      </c>
      <c r="O23" s="5">
        <v>0</v>
      </c>
      <c r="P23" s="8">
        <v>0</v>
      </c>
      <c r="Q23" s="4">
        <v>0</v>
      </c>
      <c r="R23" s="5">
        <v>0</v>
      </c>
      <c r="S23" s="6">
        <v>0</v>
      </c>
      <c r="T23" s="7">
        <v>0</v>
      </c>
      <c r="U23" s="3">
        <v>0</v>
      </c>
      <c r="V23" s="3">
        <v>0</v>
      </c>
      <c r="W23" s="3">
        <v>9</v>
      </c>
      <c r="X23" s="13">
        <f>P23/W23</f>
        <v>0</v>
      </c>
      <c r="Y23" s="14">
        <f t="shared" si="5"/>
        <v>0</v>
      </c>
      <c r="Z23" s="1">
        <f>L23-X23</f>
        <v>0</v>
      </c>
      <c r="AA23" s="1">
        <f>M23-Y23</f>
        <v>0</v>
      </c>
    </row>
    <row r="24" spans="1:27" ht="12.75">
      <c r="A24" s="15">
        <v>44908</v>
      </c>
      <c r="B24" s="3">
        <v>6</v>
      </c>
      <c r="C24" s="5">
        <v>0</v>
      </c>
      <c r="D24" s="8">
        <v>0</v>
      </c>
      <c r="E24" s="4">
        <v>0</v>
      </c>
      <c r="F24" s="5">
        <v>0</v>
      </c>
      <c r="G24" s="6">
        <v>0</v>
      </c>
      <c r="H24" s="7">
        <v>0</v>
      </c>
      <c r="I24" s="3">
        <v>0</v>
      </c>
      <c r="J24" s="3">
        <v>0</v>
      </c>
      <c r="K24" s="3">
        <v>6</v>
      </c>
      <c r="L24" s="13">
        <f>D24/K24</f>
        <v>0</v>
      </c>
      <c r="M24" s="14">
        <f>(K24-B24)/K24</f>
        <v>0</v>
      </c>
      <c r="N24" s="3">
        <v>3</v>
      </c>
      <c r="O24" s="5">
        <v>0</v>
      </c>
      <c r="P24" s="8">
        <v>3</v>
      </c>
      <c r="Q24" s="4">
        <v>0</v>
      </c>
      <c r="R24" s="5">
        <v>0</v>
      </c>
      <c r="S24" s="6">
        <v>0</v>
      </c>
      <c r="T24" s="7">
        <v>0</v>
      </c>
      <c r="U24" s="3">
        <v>0</v>
      </c>
      <c r="V24" s="3">
        <v>0</v>
      </c>
      <c r="W24" s="3">
        <v>6</v>
      </c>
      <c r="X24" s="13">
        <f>P24/W24</f>
        <v>0.5</v>
      </c>
      <c r="Y24" s="14">
        <f>(W24-N24)/W24</f>
        <v>0.5</v>
      </c>
      <c r="Z24" s="1">
        <f>L24-X24</f>
        <v>-0.5</v>
      </c>
      <c r="AA24" s="1">
        <f>M24-Y24</f>
        <v>-0.5</v>
      </c>
    </row>
  </sheetData>
  <mergeCells count="4">
    <mergeCell ref="B1:K1"/>
    <mergeCell ref="N1:W1"/>
    <mergeCell ref="L1:M1"/>
    <mergeCell ref="X1:Y1"/>
  </mergeCells>
  <conditionalFormatting sqref="B3:B24">
    <cfRule type="cellIs" priority="1" dxfId="0" operator="notEqual" stopIfTrue="1">
      <formula>$K3-SUM($C3:$J3)</formula>
    </cfRule>
    <cfRule type="cellIs" priority="2" dxfId="1" operator="equal" stopIfTrue="1">
      <formula>0</formula>
    </cfRule>
  </conditionalFormatting>
  <conditionalFormatting sqref="X2:Y2 C2:P2 C25:K65536">
    <cfRule type="cellIs" priority="3" dxfId="1" operator="equal" stopIfTrue="1">
      <formula>0</formula>
    </cfRule>
  </conditionalFormatting>
  <conditionalFormatting sqref="C3:K24 O3:W24">
    <cfRule type="cellIs" priority="4" dxfId="2" operator="equal" stopIfTrue="1">
      <formula>0</formula>
    </cfRule>
  </conditionalFormatting>
  <conditionalFormatting sqref="L3:M24 X3:Y24">
    <cfRule type="cellIs" priority="5" dxfId="0" operator="greaterThan" stopIfTrue="1">
      <formula>0.25</formula>
    </cfRule>
    <cfRule type="cellIs" priority="6" dxfId="3" operator="greaterThan" stopIfTrue="1">
      <formula>0.1</formula>
    </cfRule>
    <cfRule type="cellIs" priority="7" dxfId="4" operator="lessThan" stopIfTrue="1">
      <formula>0.05</formula>
    </cfRule>
  </conditionalFormatting>
  <conditionalFormatting sqref="N3:N24">
    <cfRule type="cellIs" priority="8" dxfId="0" operator="notEqual" stopIfTrue="1">
      <formula>W3-SUM(O3:V3)</formula>
    </cfRule>
    <cfRule type="cellIs" priority="9" dxfId="1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"/>
  <sheetViews>
    <sheetView workbookViewId="0" topLeftCell="A1">
      <selection activeCell="W2" sqref="W2"/>
    </sheetView>
  </sheetViews>
  <sheetFormatPr defaultColWidth="11.421875" defaultRowHeight="12.75"/>
  <cols>
    <col min="2" max="2" width="8.00390625" style="0" bestFit="1" customWidth="1"/>
    <col min="3" max="10" width="3.7109375" style="0" customWidth="1"/>
    <col min="11" max="11" width="4.421875" style="0" customWidth="1"/>
    <col min="12" max="13" width="7.7109375" style="0" customWidth="1"/>
    <col min="14" max="14" width="8.00390625" style="0" bestFit="1" customWidth="1"/>
    <col min="15" max="22" width="3.7109375" style="0" customWidth="1"/>
    <col min="23" max="23" width="4.421875" style="0" customWidth="1"/>
    <col min="24" max="25" width="7.7109375" style="0" customWidth="1"/>
  </cols>
  <sheetData>
    <row r="1" spans="1:25" ht="12.75">
      <c r="A1" s="12" t="s">
        <v>17</v>
      </c>
      <c r="B1" s="2" t="s">
        <v>3</v>
      </c>
      <c r="C1" s="2"/>
      <c r="D1" s="2"/>
      <c r="E1" s="2"/>
      <c r="F1" s="2"/>
      <c r="G1" s="2"/>
      <c r="H1" s="2"/>
      <c r="I1" s="2"/>
      <c r="J1" s="2"/>
      <c r="K1" s="2"/>
      <c r="L1" s="10" t="s">
        <v>13</v>
      </c>
      <c r="M1" s="11"/>
      <c r="N1" s="2" t="s">
        <v>4</v>
      </c>
      <c r="O1" s="2"/>
      <c r="P1" s="2"/>
      <c r="Q1" s="2"/>
      <c r="R1" s="2"/>
      <c r="S1" s="2"/>
      <c r="T1" s="2"/>
      <c r="U1" s="2"/>
      <c r="V1" s="2"/>
      <c r="W1" s="2"/>
      <c r="X1" s="10" t="s">
        <v>13</v>
      </c>
      <c r="Y1" s="11"/>
    </row>
    <row r="2" spans="1:25" ht="12.75">
      <c r="A2" s="15"/>
      <c r="B2" t="s">
        <v>10</v>
      </c>
      <c r="C2" t="s">
        <v>2</v>
      </c>
      <c r="D2" t="s">
        <v>8</v>
      </c>
      <c r="E2" t="s">
        <v>1</v>
      </c>
      <c r="F2" t="s">
        <v>9</v>
      </c>
      <c r="G2" t="s">
        <v>12</v>
      </c>
      <c r="H2" t="s">
        <v>6</v>
      </c>
      <c r="I2" t="s">
        <v>5</v>
      </c>
      <c r="J2" t="s">
        <v>7</v>
      </c>
      <c r="K2" t="s">
        <v>0</v>
      </c>
      <c r="L2" s="16" t="s">
        <v>14</v>
      </c>
      <c r="M2" s="17" t="s">
        <v>15</v>
      </c>
      <c r="N2" t="s">
        <v>10</v>
      </c>
      <c r="O2" t="s">
        <v>2</v>
      </c>
      <c r="P2" t="s">
        <v>8</v>
      </c>
      <c r="Q2" t="s">
        <v>1</v>
      </c>
      <c r="R2" t="s">
        <v>9</v>
      </c>
      <c r="S2" t="s">
        <v>12</v>
      </c>
      <c r="T2" t="s">
        <v>6</v>
      </c>
      <c r="U2" t="s">
        <v>5</v>
      </c>
      <c r="V2" t="s">
        <v>7</v>
      </c>
      <c r="W2" t="s">
        <v>0</v>
      </c>
      <c r="X2" s="16" t="s">
        <v>14</v>
      </c>
      <c r="Y2" s="17" t="s">
        <v>15</v>
      </c>
    </row>
    <row r="3" spans="1:25" ht="12.75">
      <c r="A3" s="15">
        <v>44879</v>
      </c>
      <c r="B3">
        <f>SUMPRODUCT((Daily!B3:B60)*(Daily!$A3:$A60&gt;=Weekly!$A3)*(Daily!$A3:$A60&lt;Weekly!$A4))</f>
        <v>46</v>
      </c>
      <c r="C3">
        <f>SUMPRODUCT((Daily!C3:C60)*(Daily!$A3:$A60&gt;=Weekly!$A3)*(Daily!$A3:$A60&lt;Weekly!$A4))</f>
        <v>1</v>
      </c>
      <c r="D3">
        <f>SUMPRODUCT((Daily!D3:D60)*(Daily!$A3:$A60&gt;=Weekly!$A3)*(Daily!$A3:$A60&lt;Weekly!$A4))</f>
        <v>21</v>
      </c>
      <c r="E3">
        <f>SUMPRODUCT((Daily!E3:E60)*(Daily!$A3:$A60&gt;=Weekly!$A3)*(Daily!$A3:$A60&lt;Weekly!$A4))</f>
        <v>2</v>
      </c>
      <c r="F3">
        <f>SUMPRODUCT((Daily!F3:F60)*(Daily!$A3:$A60&gt;=Weekly!$A3)*(Daily!$A3:$A60&lt;Weekly!$A4))</f>
        <v>10</v>
      </c>
      <c r="G3">
        <f>SUMPRODUCT((Daily!G3:G60)*(Daily!$A3:$A60&gt;=Weekly!$A3)*(Daily!$A3:$A60&lt;Weekly!$A4))</f>
        <v>12</v>
      </c>
      <c r="H3">
        <f>SUMPRODUCT((Daily!H3:H60)*(Daily!$A3:$A60&gt;=Weekly!$A3)*(Daily!$A3:$A60&lt;Weekly!$A4))</f>
        <v>3</v>
      </c>
      <c r="I3">
        <f>SUMPRODUCT((Daily!I3:I60)*(Daily!$A3:$A60&gt;=Weekly!$A3)*(Daily!$A3:$A60&lt;Weekly!$A4))</f>
        <v>0</v>
      </c>
      <c r="J3">
        <f>SUMPRODUCT((Daily!J3:J60)*(Daily!$A3:$A60&gt;=Weekly!$A3)*(Daily!$A3:$A60&lt;Weekly!$A4))</f>
        <v>1</v>
      </c>
      <c r="K3">
        <f>SUMPRODUCT((Daily!K3:K60)*(Daily!$A3:$A60&gt;=Weekly!$A3)*(Daily!$A3:$A60&lt;Weekly!$A4))</f>
        <v>96</v>
      </c>
      <c r="L3" s="13">
        <f>D3/K3</f>
        <v>0.21875</v>
      </c>
      <c r="M3" s="14">
        <f>(K3-B3)/K3</f>
        <v>0.5208333333333334</v>
      </c>
      <c r="N3">
        <f>SUMPRODUCT((Daily!N3:N60)*(Daily!$A3:$A60&gt;=Weekly!$A3)*(Daily!$A3:$A60&lt;Weekly!$A4))</f>
        <v>70</v>
      </c>
      <c r="O3">
        <f>SUMPRODUCT((Daily!O3:O60)*(Daily!$A3:$A60&gt;=Weekly!$A3)*(Daily!$A3:$A60&lt;Weekly!$A4))</f>
        <v>0</v>
      </c>
      <c r="P3">
        <f>SUMPRODUCT((Daily!P3:P60)*(Daily!$A3:$A60&gt;=Weekly!$A3)*(Daily!$A3:$A60&lt;Weekly!$A4))</f>
        <v>8</v>
      </c>
      <c r="Q3">
        <f>SUMPRODUCT((Daily!Q3:Q60)*(Daily!$A3:$A60&gt;=Weekly!$A3)*(Daily!$A3:$A60&lt;Weekly!$A4))</f>
        <v>0</v>
      </c>
      <c r="R3">
        <f>SUMPRODUCT((Daily!R3:R60)*(Daily!$A3:$A60&gt;=Weekly!$A3)*(Daily!$A3:$A60&lt;Weekly!$A4))</f>
        <v>0</v>
      </c>
      <c r="S3">
        <f>SUMPRODUCT((Daily!S3:S60)*(Daily!$A3:$A60&gt;=Weekly!$A3)*(Daily!$A3:$A60&lt;Weekly!$A4))</f>
        <v>18</v>
      </c>
      <c r="T3">
        <f>SUMPRODUCT((Daily!T3:T60)*(Daily!$A3:$A60&gt;=Weekly!$A3)*(Daily!$A3:$A60&lt;Weekly!$A4))</f>
        <v>0</v>
      </c>
      <c r="U3">
        <f>SUMPRODUCT((Daily!U3:U60)*(Daily!$A3:$A60&gt;=Weekly!$A3)*(Daily!$A3:$A60&lt;Weekly!$A4))</f>
        <v>0</v>
      </c>
      <c r="V3">
        <f>SUMPRODUCT((Daily!V3:V60)*(Daily!$A3:$A60&gt;=Weekly!$A3)*(Daily!$A3:$A60&lt;Weekly!$A4))</f>
        <v>0</v>
      </c>
      <c r="W3">
        <f>SUMPRODUCT((Daily!W3:W60)*(Daily!$A3:$A60&gt;=Weekly!$A3)*(Daily!$A3:$A60&lt;Weekly!$A4))</f>
        <v>96</v>
      </c>
      <c r="X3" s="13">
        <f>P3/W3</f>
        <v>0.08333333333333333</v>
      </c>
      <c r="Y3" s="14">
        <f>(W3-N3)/W3</f>
        <v>0.2708333333333333</v>
      </c>
    </row>
    <row r="4" spans="1:25" ht="12.75">
      <c r="A4" s="15">
        <v>44886</v>
      </c>
      <c r="B4">
        <f>SUMPRODUCT((Daily!B4:B61)*(Daily!$A4:$A61&gt;=Weekly!$A4)*(Daily!$A4:$A61&lt;Weekly!$A5))</f>
        <v>44</v>
      </c>
      <c r="C4">
        <f>SUMPRODUCT((Daily!C4:C61)*(Daily!$A4:$A61&gt;=Weekly!$A4)*(Daily!$A4:$A61&lt;Weekly!$A5))</f>
        <v>0</v>
      </c>
      <c r="D4">
        <f>SUMPRODUCT((Daily!D4:D61)*(Daily!$A4:$A61&gt;=Weekly!$A4)*(Daily!$A4:$A61&lt;Weekly!$A5))</f>
        <v>7</v>
      </c>
      <c r="E4">
        <f>SUMPRODUCT((Daily!E4:E61)*(Daily!$A4:$A61&gt;=Weekly!$A4)*(Daily!$A4:$A61&lt;Weekly!$A5))</f>
        <v>1</v>
      </c>
      <c r="F4">
        <f>SUMPRODUCT((Daily!F4:F61)*(Daily!$A4:$A61&gt;=Weekly!$A4)*(Daily!$A4:$A61&lt;Weekly!$A5))</f>
        <v>29</v>
      </c>
      <c r="G4">
        <f>SUMPRODUCT((Daily!G4:G61)*(Daily!$A4:$A61&gt;=Weekly!$A4)*(Daily!$A4:$A61&lt;Weekly!$A5))</f>
        <v>0</v>
      </c>
      <c r="H4">
        <f>SUMPRODUCT((Daily!H4:H61)*(Daily!$A4:$A61&gt;=Weekly!$A4)*(Daily!$A4:$A61&lt;Weekly!$A5))</f>
        <v>2</v>
      </c>
      <c r="I4">
        <f>SUMPRODUCT((Daily!I4:I61)*(Daily!$A4:$A61&gt;=Weekly!$A4)*(Daily!$A4:$A61&lt;Weekly!$A5))</f>
        <v>5</v>
      </c>
      <c r="J4">
        <f>SUMPRODUCT((Daily!J4:J61)*(Daily!$A4:$A61&gt;=Weekly!$A4)*(Daily!$A4:$A61&lt;Weekly!$A5))</f>
        <v>0</v>
      </c>
      <c r="K4">
        <f>SUMPRODUCT((Daily!K4:K61)*(Daily!$A4:$A61&gt;=Weekly!$A4)*(Daily!$A4:$A61&lt;Weekly!$A5))</f>
        <v>88</v>
      </c>
      <c r="L4" s="13">
        <f>D4/K4</f>
        <v>0.07954545454545454</v>
      </c>
      <c r="M4" s="14">
        <f>(K4-B4)/K4</f>
        <v>0.5</v>
      </c>
      <c r="N4">
        <f>SUMPRODUCT((Daily!N4:N61)*(Daily!$A4:$A61&gt;=Weekly!$A4)*(Daily!$A4:$A61&lt;Weekly!$A5))</f>
        <v>62</v>
      </c>
      <c r="O4">
        <f>SUMPRODUCT((Daily!O4:O61)*(Daily!$A4:$A61&gt;=Weekly!$A4)*(Daily!$A4:$A61&lt;Weekly!$A5))</f>
        <v>0</v>
      </c>
      <c r="P4">
        <f>SUMPRODUCT((Daily!P4:P61)*(Daily!$A4:$A61&gt;=Weekly!$A4)*(Daily!$A4:$A61&lt;Weekly!$A5))</f>
        <v>19</v>
      </c>
      <c r="Q4">
        <f>SUMPRODUCT((Daily!Q4:Q61)*(Daily!$A4:$A61&gt;=Weekly!$A4)*(Daily!$A4:$A61&lt;Weekly!$A5))</f>
        <v>0</v>
      </c>
      <c r="R4">
        <f>SUMPRODUCT((Daily!R4:R61)*(Daily!$A4:$A61&gt;=Weekly!$A4)*(Daily!$A4:$A61&lt;Weekly!$A5))</f>
        <v>7</v>
      </c>
      <c r="S4">
        <f>SUMPRODUCT((Daily!S4:S61)*(Daily!$A4:$A61&gt;=Weekly!$A4)*(Daily!$A4:$A61&lt;Weekly!$A5))</f>
        <v>0</v>
      </c>
      <c r="T4">
        <f>SUMPRODUCT((Daily!T4:T61)*(Daily!$A4:$A61&gt;=Weekly!$A4)*(Daily!$A4:$A61&lt;Weekly!$A5))</f>
        <v>0</v>
      </c>
      <c r="U4">
        <f>SUMPRODUCT((Daily!U4:U61)*(Daily!$A4:$A61&gt;=Weekly!$A4)*(Daily!$A4:$A61&lt;Weekly!$A5))</f>
        <v>0</v>
      </c>
      <c r="V4">
        <f>SUMPRODUCT((Daily!V4:V61)*(Daily!$A4:$A61&gt;=Weekly!$A4)*(Daily!$A4:$A61&lt;Weekly!$A5))</f>
        <v>0</v>
      </c>
      <c r="W4">
        <f>SUMPRODUCT((Daily!W4:W61)*(Daily!$A4:$A61&gt;=Weekly!$A4)*(Daily!$A4:$A61&lt;Weekly!$A5))</f>
        <v>88</v>
      </c>
      <c r="X4" s="13">
        <f>P4/W4</f>
        <v>0.2159090909090909</v>
      </c>
      <c r="Y4" s="14">
        <f>(W4-N4)/W4</f>
        <v>0.29545454545454547</v>
      </c>
    </row>
    <row r="5" spans="1:25" ht="12.75">
      <c r="A5" s="15">
        <v>44893</v>
      </c>
      <c r="B5">
        <f>SUMPRODUCT((Daily!B5:B62)*(Daily!$A5:$A62&gt;=Weekly!$A5)*(Daily!$A5:$A62&lt;Weekly!$A6))</f>
        <v>76</v>
      </c>
      <c r="C5">
        <f>SUMPRODUCT((Daily!C5:C62)*(Daily!$A5:$A62&gt;=Weekly!$A5)*(Daily!$A5:$A62&lt;Weekly!$A6))</f>
        <v>0</v>
      </c>
      <c r="D5">
        <f>SUMPRODUCT((Daily!D5:D62)*(Daily!$A5:$A62&gt;=Weekly!$A5)*(Daily!$A5:$A62&lt;Weekly!$A6))</f>
        <v>14</v>
      </c>
      <c r="E5">
        <f>SUMPRODUCT((Daily!E5:E62)*(Daily!$A5:$A62&gt;=Weekly!$A5)*(Daily!$A5:$A62&lt;Weekly!$A6))</f>
        <v>0</v>
      </c>
      <c r="F5">
        <f>SUMPRODUCT((Daily!F5:F62)*(Daily!$A5:$A62&gt;=Weekly!$A5)*(Daily!$A5:$A62&lt;Weekly!$A6))</f>
        <v>0</v>
      </c>
      <c r="G5">
        <f>SUMPRODUCT((Daily!G5:G62)*(Daily!$A5:$A62&gt;=Weekly!$A5)*(Daily!$A5:$A62&lt;Weekly!$A6))</f>
        <v>3</v>
      </c>
      <c r="H5">
        <f>SUMPRODUCT((Daily!H5:H62)*(Daily!$A5:$A62&gt;=Weekly!$A5)*(Daily!$A5:$A62&lt;Weekly!$A6))</f>
        <v>2</v>
      </c>
      <c r="I5">
        <f>SUMPRODUCT((Daily!I5:I62)*(Daily!$A5:$A62&gt;=Weekly!$A5)*(Daily!$A5:$A62&lt;Weekly!$A6))</f>
        <v>0</v>
      </c>
      <c r="J5">
        <f>SUMPRODUCT((Daily!J5:J62)*(Daily!$A5:$A62&gt;=Weekly!$A5)*(Daily!$A5:$A62&lt;Weekly!$A6))</f>
        <v>0</v>
      </c>
      <c r="K5">
        <f>SUMPRODUCT((Daily!K5:K62)*(Daily!$A5:$A62&gt;=Weekly!$A5)*(Daily!$A5:$A62&lt;Weekly!$A6))</f>
        <v>95</v>
      </c>
      <c r="L5" s="13">
        <f>D5/K5</f>
        <v>0.14736842105263157</v>
      </c>
      <c r="M5" s="14">
        <f>(K5-B5)/K5</f>
        <v>0.2</v>
      </c>
      <c r="N5">
        <f>SUMPRODUCT((Daily!N5:N62)*(Daily!$A5:$A62&gt;=Weekly!$A5)*(Daily!$A5:$A62&lt;Weekly!$A6))</f>
        <v>63</v>
      </c>
      <c r="O5">
        <f>SUMPRODUCT((Daily!O5:O62)*(Daily!$A5:$A62&gt;=Weekly!$A5)*(Daily!$A5:$A62&lt;Weekly!$A6))</f>
        <v>0</v>
      </c>
      <c r="P5">
        <f>SUMPRODUCT((Daily!P5:P62)*(Daily!$A5:$A62&gt;=Weekly!$A5)*(Daily!$A5:$A62&lt;Weekly!$A6))</f>
        <v>27</v>
      </c>
      <c r="Q5">
        <f>SUMPRODUCT((Daily!Q5:Q62)*(Daily!$A5:$A62&gt;=Weekly!$A5)*(Daily!$A5:$A62&lt;Weekly!$A6))</f>
        <v>0</v>
      </c>
      <c r="R5">
        <f>SUMPRODUCT((Daily!R5:R62)*(Daily!$A5:$A62&gt;=Weekly!$A5)*(Daily!$A5:$A62&lt;Weekly!$A6))</f>
        <v>0</v>
      </c>
      <c r="S5">
        <f>SUMPRODUCT((Daily!S5:S62)*(Daily!$A5:$A62&gt;=Weekly!$A5)*(Daily!$A5:$A62&lt;Weekly!$A6))</f>
        <v>5</v>
      </c>
      <c r="T5">
        <f>SUMPRODUCT((Daily!T5:T62)*(Daily!$A5:$A62&gt;=Weekly!$A5)*(Daily!$A5:$A62&lt;Weekly!$A6))</f>
        <v>0</v>
      </c>
      <c r="U5">
        <f>SUMPRODUCT((Daily!U5:U62)*(Daily!$A5:$A62&gt;=Weekly!$A5)*(Daily!$A5:$A62&lt;Weekly!$A6))</f>
        <v>0</v>
      </c>
      <c r="V5">
        <f>SUMPRODUCT((Daily!V5:V62)*(Daily!$A5:$A62&gt;=Weekly!$A5)*(Daily!$A5:$A62&lt;Weekly!$A6))</f>
        <v>0</v>
      </c>
      <c r="W5">
        <f>SUMPRODUCT((Daily!W5:W62)*(Daily!$A5:$A62&gt;=Weekly!$A5)*(Daily!$A5:$A62&lt;Weekly!$A6))</f>
        <v>95</v>
      </c>
      <c r="X5" s="13">
        <f>P5/W5</f>
        <v>0.28421052631578947</v>
      </c>
      <c r="Y5" s="14">
        <f>(W5-N5)/W5</f>
        <v>0.3368421052631579</v>
      </c>
    </row>
    <row r="6" spans="1:25" ht="12.75">
      <c r="A6" s="15">
        <v>44900</v>
      </c>
      <c r="B6">
        <f>SUMPRODUCT((Daily!B6:B63)*(Daily!$A6:$A63&gt;=Weekly!$A6)*(Daily!$A6:$A63&lt;Weekly!$A7))</f>
        <v>76</v>
      </c>
      <c r="C6">
        <f>SUMPRODUCT((Daily!C6:C63)*(Daily!$A6:$A63&gt;=Weekly!$A6)*(Daily!$A6:$A63&lt;Weekly!$A7))</f>
        <v>0</v>
      </c>
      <c r="D6">
        <f>SUMPRODUCT((Daily!D6:D63)*(Daily!$A6:$A63&gt;=Weekly!$A6)*(Daily!$A6:$A63&lt;Weekly!$A7))</f>
        <v>8</v>
      </c>
      <c r="E6">
        <f>SUMPRODUCT((Daily!E6:E63)*(Daily!$A6:$A63&gt;=Weekly!$A6)*(Daily!$A6:$A63&lt;Weekly!$A7))</f>
        <v>1</v>
      </c>
      <c r="F6">
        <f>SUMPRODUCT((Daily!F6:F63)*(Daily!$A6:$A63&gt;=Weekly!$A6)*(Daily!$A6:$A63&lt;Weekly!$A7))</f>
        <v>0</v>
      </c>
      <c r="G6">
        <f>SUMPRODUCT((Daily!G6:G63)*(Daily!$A6:$A63&gt;=Weekly!$A6)*(Daily!$A6:$A63&lt;Weekly!$A7))</f>
        <v>8</v>
      </c>
      <c r="H6">
        <f>SUMPRODUCT((Daily!H6:H63)*(Daily!$A6:$A63&gt;=Weekly!$A6)*(Daily!$A6:$A63&lt;Weekly!$A7))</f>
        <v>0</v>
      </c>
      <c r="I6">
        <f>SUMPRODUCT((Daily!I6:I63)*(Daily!$A6:$A63&gt;=Weekly!$A6)*(Daily!$A6:$A63&lt;Weekly!$A7))</f>
        <v>1</v>
      </c>
      <c r="J6">
        <f>SUMPRODUCT((Daily!J6:J63)*(Daily!$A6:$A63&gt;=Weekly!$A6)*(Daily!$A6:$A63&lt;Weekly!$A7))</f>
        <v>0</v>
      </c>
      <c r="K6">
        <f>SUMPRODUCT((Daily!K6:K63)*(Daily!$A6:$A63&gt;=Weekly!$A6)*(Daily!$A6:$A63&lt;Weekly!$A7))</f>
        <v>94</v>
      </c>
      <c r="L6" s="13">
        <f>D6/K6</f>
        <v>0.0851063829787234</v>
      </c>
      <c r="M6" s="14">
        <f>(K6-B6)/K6</f>
        <v>0.19148936170212766</v>
      </c>
      <c r="N6">
        <f>SUMPRODUCT((Daily!N6:N63)*(Daily!$A6:$A63&gt;=Weekly!$A6)*(Daily!$A6:$A63&lt;Weekly!$A7))</f>
        <v>40</v>
      </c>
      <c r="O6">
        <f>SUMPRODUCT((Daily!O6:O63)*(Daily!$A6:$A63&gt;=Weekly!$A6)*(Daily!$A6:$A63&lt;Weekly!$A7))</f>
        <v>0</v>
      </c>
      <c r="P6">
        <f>SUMPRODUCT((Daily!P6:P63)*(Daily!$A6:$A63&gt;=Weekly!$A6)*(Daily!$A6:$A63&lt;Weekly!$A7))</f>
        <v>23</v>
      </c>
      <c r="Q6">
        <f>SUMPRODUCT((Daily!Q6:Q63)*(Daily!$A6:$A63&gt;=Weekly!$A6)*(Daily!$A6:$A63&lt;Weekly!$A7))</f>
        <v>0</v>
      </c>
      <c r="R6">
        <f>SUMPRODUCT((Daily!R6:R63)*(Daily!$A6:$A63&gt;=Weekly!$A6)*(Daily!$A6:$A63&lt;Weekly!$A7))</f>
        <v>0</v>
      </c>
      <c r="S6">
        <f>SUMPRODUCT((Daily!S6:S63)*(Daily!$A6:$A63&gt;=Weekly!$A6)*(Daily!$A6:$A63&lt;Weekly!$A7))</f>
        <v>31</v>
      </c>
      <c r="T6">
        <f>SUMPRODUCT((Daily!T6:T63)*(Daily!$A6:$A63&gt;=Weekly!$A6)*(Daily!$A6:$A63&lt;Weekly!$A7))</f>
        <v>0</v>
      </c>
      <c r="U6">
        <f>SUMPRODUCT((Daily!U6:U63)*(Daily!$A6:$A63&gt;=Weekly!$A6)*(Daily!$A6:$A63&lt;Weekly!$A7))</f>
        <v>0</v>
      </c>
      <c r="V6">
        <f>SUMPRODUCT((Daily!V6:V63)*(Daily!$A6:$A63&gt;=Weekly!$A6)*(Daily!$A6:$A63&lt;Weekly!$A7))</f>
        <v>0</v>
      </c>
      <c r="W6">
        <f>SUMPRODUCT((Daily!W6:W63)*(Daily!$A6:$A63&gt;=Weekly!$A6)*(Daily!$A6:$A63&lt;Weekly!$A7))</f>
        <v>94</v>
      </c>
      <c r="X6" s="13">
        <f>P6/W6</f>
        <v>0.24468085106382978</v>
      </c>
      <c r="Y6" s="14">
        <f>(W6-N6)/W6</f>
        <v>0.574468085106383</v>
      </c>
    </row>
    <row r="7" spans="1:25" ht="12.75">
      <c r="A7" s="15">
        <v>44907</v>
      </c>
      <c r="B7">
        <f>SUMPRODUCT((Daily!B7:B64)*(Daily!$A7:$A64&gt;=Weekly!$A7)*(Daily!$A7:$A64&lt;Weekly!$A8))</f>
        <v>15</v>
      </c>
      <c r="C7">
        <f>SUMPRODUCT((Daily!C7:C64)*(Daily!$A7:$A64&gt;=Weekly!$A7)*(Daily!$A7:$A64&lt;Weekly!$A8))</f>
        <v>0</v>
      </c>
      <c r="D7">
        <f>SUMPRODUCT((Daily!D7:D64)*(Daily!$A7:$A64&gt;=Weekly!$A7)*(Daily!$A7:$A64&lt;Weekly!$A8))</f>
        <v>0</v>
      </c>
      <c r="E7">
        <f>SUMPRODUCT((Daily!E7:E64)*(Daily!$A7:$A64&gt;=Weekly!$A7)*(Daily!$A7:$A64&lt;Weekly!$A8))</f>
        <v>0</v>
      </c>
      <c r="F7">
        <f>SUMPRODUCT((Daily!F7:F64)*(Daily!$A7:$A64&gt;=Weekly!$A7)*(Daily!$A7:$A64&lt;Weekly!$A8))</f>
        <v>0</v>
      </c>
      <c r="G7">
        <f>SUMPRODUCT((Daily!G7:G64)*(Daily!$A7:$A64&gt;=Weekly!$A7)*(Daily!$A7:$A64&lt;Weekly!$A8))</f>
        <v>0</v>
      </c>
      <c r="H7">
        <f>SUMPRODUCT((Daily!H7:H64)*(Daily!$A7:$A64&gt;=Weekly!$A7)*(Daily!$A7:$A64&lt;Weekly!$A8))</f>
        <v>0</v>
      </c>
      <c r="I7">
        <f>SUMPRODUCT((Daily!I7:I64)*(Daily!$A7:$A64&gt;=Weekly!$A7)*(Daily!$A7:$A64&lt;Weekly!$A8))</f>
        <v>0</v>
      </c>
      <c r="J7">
        <f>SUMPRODUCT((Daily!J7:J64)*(Daily!$A7:$A64&gt;=Weekly!$A7)*(Daily!$A7:$A64&lt;Weekly!$A8))</f>
        <v>0</v>
      </c>
      <c r="K7">
        <f>SUMPRODUCT((Daily!K7:K64)*(Daily!$A7:$A64&gt;=Weekly!$A7)*(Daily!$A7:$A64&lt;Weekly!$A8))</f>
        <v>15</v>
      </c>
      <c r="L7" s="13">
        <f>D7/K7</f>
        <v>0</v>
      </c>
      <c r="M7" s="14">
        <f>(K7-B7)/K7</f>
        <v>0</v>
      </c>
      <c r="N7">
        <f>SUMPRODUCT((Daily!N7:N64)*(Daily!$A7:$A64&gt;=Weekly!$A7)*(Daily!$A7:$A64&lt;Weekly!$A8))</f>
        <v>12</v>
      </c>
      <c r="O7">
        <f>SUMPRODUCT((Daily!O7:O64)*(Daily!$A7:$A64&gt;=Weekly!$A7)*(Daily!$A7:$A64&lt;Weekly!$A8))</f>
        <v>0</v>
      </c>
      <c r="P7">
        <f>SUMPRODUCT((Daily!P7:P64)*(Daily!$A7:$A64&gt;=Weekly!$A7)*(Daily!$A7:$A64&lt;Weekly!$A8))</f>
        <v>3</v>
      </c>
      <c r="Q7">
        <f>SUMPRODUCT((Daily!Q7:Q64)*(Daily!$A7:$A64&gt;=Weekly!$A7)*(Daily!$A7:$A64&lt;Weekly!$A8))</f>
        <v>0</v>
      </c>
      <c r="R7">
        <f>SUMPRODUCT((Daily!R7:R64)*(Daily!$A7:$A64&gt;=Weekly!$A7)*(Daily!$A7:$A64&lt;Weekly!$A8))</f>
        <v>0</v>
      </c>
      <c r="S7">
        <f>SUMPRODUCT((Daily!S7:S64)*(Daily!$A7:$A64&gt;=Weekly!$A7)*(Daily!$A7:$A64&lt;Weekly!$A8))</f>
        <v>0</v>
      </c>
      <c r="T7">
        <f>SUMPRODUCT((Daily!T7:T64)*(Daily!$A7:$A64&gt;=Weekly!$A7)*(Daily!$A7:$A64&lt;Weekly!$A8))</f>
        <v>0</v>
      </c>
      <c r="U7">
        <f>SUMPRODUCT((Daily!U7:U64)*(Daily!$A7:$A64&gt;=Weekly!$A7)*(Daily!$A7:$A64&lt;Weekly!$A8))</f>
        <v>0</v>
      </c>
      <c r="V7">
        <f>SUMPRODUCT((Daily!V7:V64)*(Daily!$A7:$A64&gt;=Weekly!$A7)*(Daily!$A7:$A64&lt;Weekly!$A8))</f>
        <v>0</v>
      </c>
      <c r="W7">
        <f>SUMPRODUCT((Daily!W7:W64)*(Daily!$A7:$A64&gt;=Weekly!$A7)*(Daily!$A7:$A64&lt;Weekly!$A8))</f>
        <v>15</v>
      </c>
      <c r="X7" s="13">
        <f>P7/W7</f>
        <v>0.2</v>
      </c>
      <c r="Y7" s="14">
        <f>(W7-N7)/W7</f>
        <v>0.2</v>
      </c>
    </row>
    <row r="8" ht="12.75">
      <c r="A8" s="15">
        <v>44914</v>
      </c>
    </row>
  </sheetData>
  <mergeCells count="4">
    <mergeCell ref="B1:K1"/>
    <mergeCell ref="L1:M1"/>
    <mergeCell ref="N1:W1"/>
    <mergeCell ref="X1:Y1"/>
  </mergeCells>
  <conditionalFormatting sqref="X2:Y2 C2:P2">
    <cfRule type="cellIs" priority="1" dxfId="1" operator="equal" stopIfTrue="1">
      <formula>0</formula>
    </cfRule>
  </conditionalFormatting>
  <conditionalFormatting sqref="L3:M7 X3:Y7">
    <cfRule type="cellIs" priority="2" dxfId="0" operator="greaterThan" stopIfTrue="1">
      <formula>0.25</formula>
    </cfRule>
    <cfRule type="cellIs" priority="3" dxfId="3" operator="greaterThan" stopIfTrue="1">
      <formula>0.1</formula>
    </cfRule>
    <cfRule type="cellIs" priority="4" dxfId="4" operator="lessThan" stopIfTrue="1">
      <formula>0.05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Gouget</dc:creator>
  <cp:keywords/>
  <dc:description/>
  <cp:lastModifiedBy>Francois Gouget</cp:lastModifiedBy>
  <dcterms:created xsi:type="dcterms:W3CDTF">2022-11-28T18:00:01Z</dcterms:created>
  <dcterms:modified xsi:type="dcterms:W3CDTF">2022-12-14T03:55:26Z</dcterms:modified>
  <cp:category/>
  <cp:version/>
  <cp:contentType/>
  <cp:contentStatus/>
</cp:coreProperties>
</file>